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C3B4FCA8-B77E-D241-B338-32F86512024E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2" i="1" s="1"/>
  <c r="L10" i="1"/>
  <c r="L12" i="1" s="1"/>
  <c r="L23" i="1"/>
  <c r="N23" i="1" s="1"/>
  <c r="R23" i="1" s="1"/>
  <c r="L21" i="1"/>
  <c r="N14" i="1"/>
  <c r="R14" i="1" s="1"/>
  <c r="C31" i="1"/>
  <c r="C12" i="1"/>
  <c r="D12" i="1"/>
  <c r="D31" i="1"/>
  <c r="E12" i="1"/>
  <c r="E31" i="1"/>
  <c r="F12" i="1"/>
  <c r="F31" i="1"/>
  <c r="G12" i="1"/>
  <c r="G33" i="1" s="1"/>
  <c r="G31" i="1"/>
  <c r="H12" i="1"/>
  <c r="H31" i="1"/>
  <c r="I12" i="1"/>
  <c r="J31" i="1"/>
  <c r="K12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L31" i="1" l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<sst xmlns="http://schemas.openxmlformats.org/spreadsheetml/2006/main" count="53" uniqueCount="43">
  <si>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</si>
  <si>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</si>
  <si>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</si>
  <si>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</si>
  <si>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</si>
  <si>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</si>
  <si>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</si>
  <si>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</si>
  <si>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</si>
  <si>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</si>
  <si>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</si>
  <si>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</si>
  <si>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</si>
  <si>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</si>
  <si>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</si>
  <si>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</si>
  <si>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</si>
  <si>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</si>
  <si>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</si>
  <si>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</si>
  <si>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</si>
  <si>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</si>
  <si>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</si>
  <si>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</si>
  <si>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</si>
  <si>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</si>
  <si>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</si>
  <si>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</si>
  <si>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</si>
  <si>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</si>
  <si>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</si>
  <si>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</si>
  <si>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</si>
  <si>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</si>
  <si>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</si>
  <si>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</si>
  <si>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</si>
  <si>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August  2021-July2022</t>
  </si>
  <si>
    <t>Beginning Balance 8/1/2021</t>
  </si>
  <si>
    <t>Jun/July 2022</t>
  </si>
  <si>
    <t>Aug-Sep 2021</t>
  </si>
  <si>
    <t>2021-2022</t>
  </si>
  <si>
    <t>Student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</si>
</sst>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workbookViewId="0">
      <selection activeCell="O1" sqref="O1:O1048576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hidden="1" customWidth="1"/>
    <col min="6" max="6" width="17.83203125" style="1" hidden="1" customWidth="1"/>
    <col min="7" max="7" width="18.5" style="1" hidden="1" customWidth="1"/>
    <col min="8" max="8" width="12.5" style="1" hidden="1" customWidth="1"/>
    <col min="9" max="9" width="12.5" style="1" customWidth="1"/>
    <col min="10" max="10" width="13.83203125" style="1" hidden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customWidth="1"/>
    <col min="18" max="18" width="19.1640625" style="1" hidden="1" customWidth="1"/>
    <col min="19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37</v>
      </c>
    </row>
    <row r="2" spans="1:18" x14ac:dyDescent="0.2">
      <c r="A2" s="1" t="s">
        <v>38</v>
      </c>
      <c r="B2" s="1">
        <v>13871.67</v>
      </c>
    </row>
    <row r="4" spans="1:18" x14ac:dyDescent="0.2">
      <c r="R4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41</v>
      </c>
      <c r="R7" s="1" t="s">
        <v>4</v>
      </c>
    </row>
    <row r="8" spans="1:18" x14ac:dyDescent="0.2">
      <c r="C8" s="2" t="s">
        <v>39</v>
      </c>
      <c r="D8" s="2">
        <v>44682</v>
      </c>
      <c r="E8" s="2">
        <v>44652</v>
      </c>
      <c r="F8" s="2">
        <v>44621</v>
      </c>
      <c r="G8" s="2">
        <v>44593</v>
      </c>
      <c r="H8" s="2">
        <v>44562</v>
      </c>
      <c r="I8" s="2">
        <v>44531</v>
      </c>
      <c r="J8" s="2">
        <v>44501</v>
      </c>
      <c r="K8" s="2">
        <v>44470</v>
      </c>
      <c r="L8" s="1" t="s">
        <v>40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J10" s="1">
        <f>SUM(1410+4020)</f>
        <v>5430</v>
      </c>
      <c r="L10" s="1">
        <f>SUM(3080+50+1000+1000+1866)</f>
        <v>6996</v>
      </c>
      <c r="N10" s="1">
        <f t="shared" ref="N10:N11" si="0">SUM(C10:L10)</f>
        <v>12426</v>
      </c>
      <c r="P10" s="1">
        <v>10000</v>
      </c>
      <c r="R10" s="1">
        <f t="shared" ref="R10:R11" si="1">SUM(N10-P10)</f>
        <v>2426</v>
      </c>
    </row>
    <row r="11" spans="1:18" x14ac:dyDescent="0.2">
      <c r="A11" s="1" t="s">
        <v>36</v>
      </c>
      <c r="J11" s="1">
        <v>7.03</v>
      </c>
      <c r="L11" s="1">
        <v>24.21</v>
      </c>
      <c r="N11" s="1">
        <f t="shared" si="0"/>
        <v>31.240000000000002</v>
      </c>
      <c r="P11" s="1">
        <v>25</v>
      </c>
      <c r="R11" s="1">
        <f t="shared" si="1"/>
        <v>6.240000000000002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5437.03</v>
      </c>
      <c r="K12" s="1">
        <f t="shared" si="2"/>
        <v>0</v>
      </c>
      <c r="L12" s="1">
        <f t="shared" si="2"/>
        <v>7020.21</v>
      </c>
      <c r="N12" s="1">
        <f t="shared" ref="N12" si="3">SUM(C12:L12)</f>
        <v>12457.24</v>
      </c>
      <c r="P12" s="1">
        <f>SUM(P10:P11)</f>
        <v>10025</v>
      </c>
      <c r="R12" s="1">
        <f>SUM(R10:R11)</f>
        <v>2432.2399999999998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I14" s="1">
        <v>-408.02</v>
      </c>
      <c r="N14" s="1">
        <f>SUM(C14:L14)</f>
        <v>-408.02</v>
      </c>
      <c r="P14" s="1">
        <v>-10000</v>
      </c>
      <c r="R14" s="1">
        <f>SUM(P14-N14)</f>
        <v>-9591.98</v>
      </c>
    </row>
    <row r="15" spans="1:18" x14ac:dyDescent="0.2">
      <c r="A15" s="1" t="s">
        <v>29</v>
      </c>
      <c r="L15" s="1">
        <v>-1000</v>
      </c>
      <c r="N15" s="1">
        <f t="shared" ref="N15:N26" si="4">SUM(C15:L15)</f>
        <v>-1000</v>
      </c>
      <c r="P15" s="1">
        <v>-2000</v>
      </c>
      <c r="R15" s="1">
        <f t="shared" ref="R15:R26" si="5">SUM(P15-N15)</f>
        <v>-1000</v>
      </c>
    </row>
    <row r="16" spans="1:18" x14ac:dyDescent="0.2">
      <c r="A16" s="1" t="s">
        <v>18</v>
      </c>
      <c r="N16" s="1">
        <f t="shared" si="4"/>
        <v>0</v>
      </c>
      <c r="P16" s="1">
        <v>-1000</v>
      </c>
      <c r="R16" s="1">
        <f t="shared" si="5"/>
        <v>-1000</v>
      </c>
    </row>
    <row r="17" spans="1:18" x14ac:dyDescent="0.2">
      <c r="A17" s="1" t="s">
        <v>30</v>
      </c>
      <c r="L17" s="1">
        <v>-487</v>
      </c>
      <c r="N17" s="1">
        <f t="shared" si="4"/>
        <v>-487</v>
      </c>
      <c r="P17" s="1">
        <v>-2200</v>
      </c>
      <c r="R17" s="1">
        <f t="shared" si="5"/>
        <v>-1713</v>
      </c>
    </row>
    <row r="18" spans="1:18" x14ac:dyDescent="0.2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N19" s="1">
        <f t="shared" si="4"/>
        <v>0</v>
      </c>
      <c r="P19" s="1">
        <v>-100</v>
      </c>
      <c r="R19" s="1">
        <f t="shared" si="5"/>
        <v>-100</v>
      </c>
    </row>
    <row r="20" spans="1:18" x14ac:dyDescent="0.2">
      <c r="A20" s="1" t="s">
        <v>31</v>
      </c>
      <c r="N20" s="1">
        <f t="shared" si="4"/>
        <v>0</v>
      </c>
      <c r="P20" s="1">
        <v>-50</v>
      </c>
      <c r="R20" s="1">
        <f t="shared" si="5"/>
        <v>-50</v>
      </c>
    </row>
    <row r="21" spans="1:18" x14ac:dyDescent="0.2">
      <c r="A21" s="1" t="s">
        <v>32</v>
      </c>
      <c r="L21" s="1">
        <f>-392-204.99</f>
        <v>-596.99</v>
      </c>
      <c r="N21" s="1">
        <f t="shared" si="4"/>
        <v>-596.99</v>
      </c>
      <c r="P21" s="1">
        <v>-596.99</v>
      </c>
      <c r="R21" s="1">
        <f t="shared" si="5"/>
        <v>0</v>
      </c>
    </row>
    <row r="22" spans="1:18" x14ac:dyDescent="0.2">
      <c r="A22" s="1" t="s">
        <v>14</v>
      </c>
      <c r="N22" s="1">
        <f t="shared" si="4"/>
        <v>0</v>
      </c>
      <c r="P22" s="1">
        <v>-50</v>
      </c>
      <c r="R22" s="1">
        <f t="shared" si="5"/>
        <v>-50</v>
      </c>
    </row>
    <row r="23" spans="1:18" x14ac:dyDescent="0.2">
      <c r="A23" s="1" t="s">
        <v>16</v>
      </c>
      <c r="L23" s="1">
        <f>-15.89-165.9</f>
        <v>-181.79000000000002</v>
      </c>
      <c r="N23" s="1">
        <f t="shared" si="4"/>
        <v>-181.79000000000002</v>
      </c>
      <c r="P23" s="1">
        <v>-182</v>
      </c>
      <c r="R23" s="1">
        <f t="shared" si="5"/>
        <v>-0.20999999999997954</v>
      </c>
    </row>
    <row r="24" spans="1:18" x14ac:dyDescent="0.2">
      <c r="A24" s="1" t="s">
        <v>33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-449</v>
      </c>
      <c r="N26" s="1">
        <f t="shared" si="4"/>
        <v>-449</v>
      </c>
      <c r="P26" s="1">
        <v>-500</v>
      </c>
      <c r="R26" s="1">
        <f t="shared" si="5"/>
        <v>-51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P28" s="1">
        <v>-400</v>
      </c>
      <c r="R28" s="1">
        <f>SUM(P28-N28)</f>
        <v>-400</v>
      </c>
    </row>
    <row r="29" spans="1:18" x14ac:dyDescent="0.2">
      <c r="A29" s="1" t="s">
        <v>42</v>
      </c>
      <c r="N29" s="1">
        <f>SUM(C29:L29)</f>
        <v>0</v>
      </c>
      <c r="P29" s="1">
        <v>0</v>
      </c>
      <c r="R29" s="1">
        <f>SUM(P29-N29)</f>
        <v>0</v>
      </c>
    </row>
    <row r="31" spans="1:18" x14ac:dyDescent="0.2">
      <c r="A31" s="1" t="s">
        <v>21</v>
      </c>
      <c r="C31" s="1">
        <f t="shared" ref="C31:L31" si="6">SUM(C14:C30)</f>
        <v>0</v>
      </c>
      <c r="D31" s="1">
        <f t="shared" si="6"/>
        <v>0</v>
      </c>
      <c r="E31" s="1">
        <f t="shared" si="6"/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-408.02</v>
      </c>
      <c r="J31" s="1">
        <f t="shared" si="6"/>
        <v>0</v>
      </c>
      <c r="K31" s="1">
        <f t="shared" si="6"/>
        <v>0</v>
      </c>
      <c r="L31" s="1">
        <f t="shared" si="6"/>
        <v>-2714.7799999999997</v>
      </c>
      <c r="N31" s="1">
        <f>SUM(C31:L31)</f>
        <v>-3122.7999999999997</v>
      </c>
      <c r="P31" s="1">
        <f>SUM(P14:P30)</f>
        <v>-17178.989999999998</v>
      </c>
      <c r="R31" s="1">
        <f>SUM(R14:R30)</f>
        <v>-14056.189999999999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7">SUM(D12+D31+D32)</f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-408.02</v>
      </c>
      <c r="J33" s="1">
        <f t="shared" si="7"/>
        <v>5437.03</v>
      </c>
      <c r="K33" s="1">
        <f t="shared" si="7"/>
        <v>0</v>
      </c>
      <c r="L33" s="1">
        <f t="shared" si="7"/>
        <v>4305.43</v>
      </c>
      <c r="P33" s="1">
        <f>SUM(P12+P31)</f>
        <v>-7153.989999999998</v>
      </c>
      <c r="R33" s="1">
        <f>SUM(-R31+R12)</f>
        <v>16488.43</v>
      </c>
    </row>
    <row r="35" spans="1:18" x14ac:dyDescent="0.2">
      <c r="A35" s="1" t="s">
        <v>23</v>
      </c>
      <c r="C35" s="1">
        <f t="shared" ref="C35:J35" si="8">SUM(C33+D35)</f>
        <v>23206.109999999997</v>
      </c>
      <c r="D35" s="1">
        <f t="shared" si="8"/>
        <v>23206.109999999997</v>
      </c>
      <c r="E35" s="1">
        <f t="shared" si="8"/>
        <v>23206.109999999997</v>
      </c>
      <c r="F35" s="1">
        <f t="shared" si="8"/>
        <v>23206.109999999997</v>
      </c>
      <c r="G35" s="1">
        <f t="shared" si="8"/>
        <v>23206.109999999997</v>
      </c>
      <c r="H35" s="1">
        <f t="shared" si="8"/>
        <v>23206.109999999997</v>
      </c>
      <c r="I35" s="1">
        <f t="shared" si="8"/>
        <v>23206.109999999997</v>
      </c>
      <c r="J35" s="1">
        <f t="shared" si="8"/>
        <v>23614.129999999997</v>
      </c>
      <c r="K35" s="1">
        <f>SUM(L35+K33)</f>
        <v>18177.099999999999</v>
      </c>
      <c r="L35" s="1">
        <f>SUM(B2+L33)</f>
        <v>18177.099999999999</v>
      </c>
    </row>
    <row r="36" spans="1:18" x14ac:dyDescent="0.2">
      <c r="A36" s="1" t="s">
        <v>0</v>
      </c>
    </row>
    <row r="37" spans="1:18" x14ac:dyDescent="0.2">
      <c r="A37" s="1" t="s">
        <v>24</v>
      </c>
      <c r="I37" s="1">
        <v>23206.11</v>
      </c>
      <c r="L37" s="1">
        <v>18177.099999999999</v>
      </c>
    </row>
    <row r="40" spans="1:18" x14ac:dyDescent="0.2">
      <c r="N40" s="1" t="s">
        <v>1</v>
      </c>
    </row>
    <row r="42" spans="1:18" x14ac:dyDescent="0.2">
      <c r="A42" s="1" t="s">
        <v>25</v>
      </c>
      <c r="I42" s="1">
        <v>0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23206.109999999997</v>
      </c>
      <c r="D43" s="1">
        <f t="shared" si="9"/>
        <v>23206.109999999997</v>
      </c>
      <c r="E43" s="1">
        <f t="shared" si="9"/>
        <v>23206.109999999997</v>
      </c>
      <c r="F43" s="1">
        <f t="shared" si="9"/>
        <v>23206.109999999997</v>
      </c>
      <c r="G43" s="1">
        <f t="shared" si="9"/>
        <v>23206.109999999997</v>
      </c>
      <c r="H43" s="1">
        <f t="shared" si="9"/>
        <v>23206.109999999997</v>
      </c>
      <c r="I43" s="1">
        <f t="shared" si="9"/>
        <v>23206.109999999997</v>
      </c>
      <c r="J43" s="1">
        <f t="shared" si="9"/>
        <v>23614.129999999997</v>
      </c>
      <c r="K43" s="1">
        <f t="shared" si="9"/>
        <v>18177.099999999999</v>
      </c>
      <c r="L43" s="1">
        <f>SUM(L35-L42)</f>
        <v>18177.099999999999</v>
      </c>
    </row>
    <row r="44" spans="1:18" ht="20" customHeight="1" x14ac:dyDescent="0.2"/>
    <row r="1048540" spans="3:13" x14ac:dyDescent="0.2">
      <c r="C1048540" s="1">
        <f t="shared" ref="C1048540:L1048540" si="10">SUM(C12:C1048539)</f>
        <v>46412.219999999994</v>
      </c>
      <c r="D1048540" s="1">
        <f t="shared" si="10"/>
        <v>46412.219999999994</v>
      </c>
      <c r="E1048540" s="1">
        <f t="shared" si="10"/>
        <v>46412.219999999994</v>
      </c>
      <c r="F1048540" s="1">
        <f t="shared" si="10"/>
        <v>46412.219999999994</v>
      </c>
      <c r="G1048540" s="1">
        <f t="shared" si="10"/>
        <v>46412.219999999994</v>
      </c>
      <c r="H1048540" s="1">
        <f t="shared" si="10"/>
        <v>46412.219999999994</v>
      </c>
      <c r="I1048540" s="1">
        <f t="shared" si="10"/>
        <v>68394.26999999999</v>
      </c>
      <c r="J1048540" s="1">
        <f t="shared" si="10"/>
        <v>58102.319999999992</v>
      </c>
      <c r="K1048540" s="1">
        <f t="shared" si="10"/>
        <v>36354.199999999997</v>
      </c>
      <c r="L1048540" s="1">
        <f t="shared" si="10"/>
        <v>60427.38</v>
      </c>
      <c r="M1048540" s="1">
        <f>SUM(C1048540:L1048576)</f>
        <v>501751.49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2021-12-06T00:31:31Z</cp:lastPrinted>
  <dcterms:created xsi:type="dcterms:W3CDTF">2006-09-16T00:00:00Z</dcterms:created>
  <dcterms:modified xsi:type="dcterms:W3CDTF">2022-01-07T15:09:27Z</dcterms:modified>
</cp:coreProperties>
</file>