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7C5E4CC7-3AFE-6542-97CD-C683C87F2F12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J14" i="1"/>
  <c r="N14" i="1" s="1"/>
  <c r="R14" i="1" s="1"/>
  <c r="J10" i="1"/>
  <c r="J12" i="1" s="1"/>
  <c r="C12" i="1"/>
  <c r="D12" i="1"/>
  <c r="E12" i="1"/>
  <c r="F12" i="1"/>
  <c r="G12" i="1"/>
  <c r="H12" i="1"/>
  <c r="I12" i="1"/>
  <c r="K12" i="1"/>
  <c r="L12" i="1"/>
  <c r="L21" i="1"/>
  <c r="N21" i="1" s="1"/>
  <c r="R21" i="1" s="1"/>
  <c r="L23" i="1"/>
  <c r="N23" i="1" s="1"/>
  <c r="R23" i="1" s="1"/>
  <c r="D31" i="1"/>
  <c r="H31" i="1"/>
  <c r="C31" i="1"/>
  <c r="E31" i="1"/>
  <c r="F31" i="1"/>
  <c r="G31" i="1"/>
  <c r="J31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2" i="1"/>
  <c r="R22" i="1" s="1"/>
  <c r="N18" i="1"/>
  <c r="R18" i="1" s="1"/>
  <c r="N20" i="1"/>
  <c r="R20" i="1" s="1"/>
  <c r="N25" i="1"/>
  <c r="R25" i="1" s="1"/>
  <c r="G33" i="1" l="1"/>
  <c r="L31" i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<sst xmlns="http://schemas.openxmlformats.org/spreadsheetml/2006/main" count="54" uniqueCount="43">
  <si>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</si>
  <si>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</si>
  <si>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</si>
  <si>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</si>
  <si>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</si>
  <si>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</si>
  <si>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</si>
  <si>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</si>
  <si>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</si>
  <si>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</si>
  <si>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</si>
  <si>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</si>
  <si>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</si>
  <si>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</si>
  <si>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</si>
  <si>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</si>
  <si>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</si>
  <si>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</si>
  <si>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</si>
  <si>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</si>
  <si>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</si>
  <si>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</si>
  <si>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</si>
  <si>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</si>
  <si>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</si>
  <si>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</si>
  <si>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</si>
  <si>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</si>
  <si>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</si>
  <si>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</si>
  <si>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</si>
  <si>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</si>
  <si>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</si>
  <si>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</si>
  <si>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</si>
  <si>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</si>
  <si>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</si>
  <si>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Student event</t>
  </si>
  <si>
    <t>August  2022-July2023</t>
  </si>
  <si>
    <t>Beginning Balance 8/1/2022</t>
  </si>
  <si>
    <t>Jun/July 2023</t>
  </si>
  <si>
    <t>Aug-Sep 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</si>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</sst>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workbookViewId="0">
      <selection activeCell="J43" sqref="J43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hidden="1" customWidth="1"/>
    <col min="6" max="6" width="17.83203125" style="1" hidden="1" customWidth="1"/>
    <col min="7" max="7" width="18.5" style="1" hidden="1" customWidth="1"/>
    <col min="8" max="9" width="12.5" style="1" hidden="1" customWidth="1"/>
    <col min="10" max="10" width="13.83203125" style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hidden="1" customWidth="1"/>
    <col min="18" max="18" width="19.1640625" style="1" hidden="1" customWidth="1"/>
    <col min="19" max="19" width="0" style="1" hidden="1" customWidth="1"/>
    <col min="20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38</v>
      </c>
    </row>
    <row r="2" spans="1:18" x14ac:dyDescent="0.2">
      <c r="A2" s="1" t="s">
        <v>39</v>
      </c>
      <c r="B2" s="1">
        <v>9762.52</v>
      </c>
    </row>
    <row r="4" spans="1:18" x14ac:dyDescent="0.2">
      <c r="R4" s="1" t="s">
        <v>0</v>
      </c>
    </row>
    <row r="6" spans="1:18" x14ac:dyDescent="0.2">
      <c r="Q6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42</v>
      </c>
      <c r="R7" s="1" t="s">
        <v>4</v>
      </c>
    </row>
    <row r="8" spans="1:18" x14ac:dyDescent="0.2">
      <c r="C8" s="2" t="s">
        <v>40</v>
      </c>
      <c r="D8" s="2">
        <v>45047</v>
      </c>
      <c r="E8" s="2">
        <v>45017</v>
      </c>
      <c r="F8" s="2">
        <v>44986</v>
      </c>
      <c r="G8" s="2">
        <v>44958</v>
      </c>
      <c r="H8" s="2">
        <v>44927</v>
      </c>
      <c r="I8" s="2">
        <v>44896</v>
      </c>
      <c r="J8" s="2">
        <v>44866</v>
      </c>
      <c r="K8" s="2">
        <v>44835</v>
      </c>
      <c r="L8" s="1" t="s">
        <v>41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J10" s="1">
        <f>SUM(291.3+4295+250)</f>
        <v>4836.3</v>
      </c>
      <c r="K10" s="1">
        <v>6635</v>
      </c>
      <c r="N10" s="1">
        <f t="shared" ref="N10:N11" si="0">SUM(C10:L10)</f>
        <v>11471.3</v>
      </c>
      <c r="P10" s="1">
        <v>10000</v>
      </c>
      <c r="R10" s="1">
        <f t="shared" ref="R10:R11" si="1">SUM(N10-P10)</f>
        <v>1471.2999999999993</v>
      </c>
    </row>
    <row r="11" spans="1:18" x14ac:dyDescent="0.2">
      <c r="A11" s="1" t="s">
        <v>36</v>
      </c>
      <c r="J11" s="1">
        <v>24.52</v>
      </c>
      <c r="L11" s="1">
        <v>18.09</v>
      </c>
      <c r="N11" s="1">
        <f t="shared" si="0"/>
        <v>42.61</v>
      </c>
      <c r="P11" s="1">
        <v>25</v>
      </c>
      <c r="R11" s="1">
        <f t="shared" si="1"/>
        <v>17.61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4860.8200000000006</v>
      </c>
      <c r="K12" s="1">
        <f t="shared" si="2"/>
        <v>6635</v>
      </c>
      <c r="L12" s="1">
        <f t="shared" si="2"/>
        <v>18.09</v>
      </c>
      <c r="N12" s="1">
        <f t="shared" ref="N12" si="3">SUM(C12:L12)</f>
        <v>11513.91</v>
      </c>
      <c r="P12" s="1">
        <f>SUM(P10:P11)</f>
        <v>10025</v>
      </c>
      <c r="R12" s="1">
        <f>SUM(R10:R11)</f>
        <v>1488.9099999999992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J14" s="1">
        <f>SUM(-310.78-276.48-134.94-74.42)</f>
        <v>-796.62</v>
      </c>
      <c r="N14" s="1">
        <f>SUM(C14:L14)</f>
        <v>-796.62</v>
      </c>
      <c r="P14" s="1">
        <v>-7000</v>
      </c>
      <c r="R14" s="1">
        <f>SUM(P14-N14)</f>
        <v>-6203.38</v>
      </c>
    </row>
    <row r="15" spans="1:18" x14ac:dyDescent="0.2">
      <c r="A15" s="1" t="s">
        <v>29</v>
      </c>
      <c r="N15" s="1">
        <f t="shared" ref="N15:N26" si="4">SUM(C15:L15)</f>
        <v>0</v>
      </c>
      <c r="P15" s="1">
        <v>-2000</v>
      </c>
      <c r="R15" s="1">
        <f t="shared" ref="R15:R26" si="5">SUM(P15-N15)</f>
        <v>-2000</v>
      </c>
    </row>
    <row r="16" spans="1:18" x14ac:dyDescent="0.2">
      <c r="A16" s="1" t="s">
        <v>18</v>
      </c>
      <c r="N16" s="1">
        <f t="shared" si="4"/>
        <v>0</v>
      </c>
      <c r="P16" s="1">
        <v>-1000</v>
      </c>
      <c r="R16" s="1">
        <f t="shared" si="5"/>
        <v>-1000</v>
      </c>
    </row>
    <row r="17" spans="1:18" x14ac:dyDescent="0.2">
      <c r="A17" s="1" t="s">
        <v>30</v>
      </c>
      <c r="L17" s="1">
        <v>-1382.4</v>
      </c>
      <c r="N17" s="1">
        <f t="shared" si="4"/>
        <v>-1382.4</v>
      </c>
      <c r="P17" s="1">
        <v>-2200</v>
      </c>
      <c r="R17" s="1">
        <f t="shared" si="5"/>
        <v>-817.59999999999991</v>
      </c>
    </row>
    <row r="18" spans="1:18" x14ac:dyDescent="0.2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N19" s="1">
        <f t="shared" si="4"/>
        <v>0</v>
      </c>
      <c r="P19" s="1">
        <v>-300</v>
      </c>
      <c r="R19" s="1">
        <f t="shared" si="5"/>
        <v>-300</v>
      </c>
    </row>
    <row r="20" spans="1:18" x14ac:dyDescent="0.2">
      <c r="A20" s="1" t="s">
        <v>31</v>
      </c>
      <c r="N20" s="1">
        <f t="shared" si="4"/>
        <v>0</v>
      </c>
      <c r="P20" s="1">
        <v>-50</v>
      </c>
      <c r="R20" s="1">
        <f t="shared" si="5"/>
        <v>-50</v>
      </c>
    </row>
    <row r="21" spans="1:18" x14ac:dyDescent="0.2">
      <c r="A21" s="1" t="s">
        <v>32</v>
      </c>
      <c r="L21" s="1">
        <f>SUM(-122.43-591)</f>
        <v>-713.43000000000006</v>
      </c>
      <c r="N21" s="1">
        <f t="shared" si="4"/>
        <v>-713.43000000000006</v>
      </c>
      <c r="P21" s="1">
        <v>-713.43</v>
      </c>
      <c r="R21" s="1">
        <f t="shared" si="5"/>
        <v>1.1368683772161603E-13</v>
      </c>
    </row>
    <row r="22" spans="1:18" x14ac:dyDescent="0.2">
      <c r="A22" s="1" t="s">
        <v>14</v>
      </c>
      <c r="K22" s="1">
        <v>-22.5</v>
      </c>
      <c r="N22" s="1">
        <f t="shared" si="4"/>
        <v>-22.5</v>
      </c>
      <c r="P22" s="1">
        <v>-50</v>
      </c>
      <c r="R22" s="1">
        <f t="shared" si="5"/>
        <v>-27.5</v>
      </c>
    </row>
    <row r="23" spans="1:18" x14ac:dyDescent="0.2">
      <c r="A23" s="1" t="s">
        <v>16</v>
      </c>
      <c r="L23" s="1">
        <f>SUM(-14.95-204.19)</f>
        <v>-219.14</v>
      </c>
      <c r="N23" s="1">
        <f t="shared" si="4"/>
        <v>-219.14</v>
      </c>
      <c r="P23" s="1">
        <v>-200</v>
      </c>
      <c r="R23" s="1">
        <f t="shared" si="5"/>
        <v>19.139999999999986</v>
      </c>
    </row>
    <row r="24" spans="1:18" x14ac:dyDescent="0.2">
      <c r="A24" s="1" t="s">
        <v>33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-510</v>
      </c>
      <c r="N26" s="1">
        <f t="shared" si="4"/>
        <v>-510</v>
      </c>
      <c r="P26" s="1">
        <v>-535</v>
      </c>
      <c r="R26" s="1">
        <f t="shared" si="5"/>
        <v>-25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R28" s="1">
        <f>SUM(P28-N28)</f>
        <v>0</v>
      </c>
    </row>
    <row r="29" spans="1:18" x14ac:dyDescent="0.2">
      <c r="A29" s="1" t="s">
        <v>37</v>
      </c>
      <c r="N29" s="1">
        <f>SUM(C29:L29)</f>
        <v>0</v>
      </c>
      <c r="P29" s="1">
        <v>-500</v>
      </c>
      <c r="R29" s="1">
        <f>SUM(P29-N29)</f>
        <v>-500</v>
      </c>
    </row>
    <row r="31" spans="1:18" x14ac:dyDescent="0.2">
      <c r="A31" s="1" t="s">
        <v>21</v>
      </c>
      <c r="C31" s="1">
        <f t="shared" ref="C31:L31" si="6">SUM(C14:C30)</f>
        <v>0</v>
      </c>
      <c r="D31" s="1">
        <f t="shared" si="6"/>
        <v>0</v>
      </c>
      <c r="E31" s="1">
        <f t="shared" si="6"/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-796.62</v>
      </c>
      <c r="K31" s="1">
        <f t="shared" si="6"/>
        <v>-22.5</v>
      </c>
      <c r="L31" s="1">
        <f t="shared" si="6"/>
        <v>-2824.97</v>
      </c>
      <c r="N31" s="1">
        <f>SUM(C31:L31)</f>
        <v>-3644.0899999999997</v>
      </c>
      <c r="P31" s="1">
        <f>SUM(P14:P30)</f>
        <v>-14648.43</v>
      </c>
      <c r="R31" s="1">
        <f>SUM(R14:R30)</f>
        <v>-11004.340000000002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7">SUM(D12+D31+D32)</f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4064.2000000000007</v>
      </c>
      <c r="K33" s="1">
        <f t="shared" si="7"/>
        <v>6612.5</v>
      </c>
      <c r="L33" s="1">
        <f t="shared" si="7"/>
        <v>-2806.8799999999997</v>
      </c>
      <c r="P33" s="1">
        <f>SUM(P12+P31)</f>
        <v>-4623.43</v>
      </c>
      <c r="R33" s="1">
        <f>SUM(-R31+R12)</f>
        <v>12493.250000000002</v>
      </c>
    </row>
    <row r="35" spans="1:18" x14ac:dyDescent="0.2">
      <c r="A35" s="1" t="s">
        <v>23</v>
      </c>
      <c r="C35" s="1">
        <f t="shared" ref="C35:J35" si="8">SUM(C33+D35)</f>
        <v>17632.340000000004</v>
      </c>
      <c r="D35" s="1">
        <f t="shared" si="8"/>
        <v>17632.340000000004</v>
      </c>
      <c r="E35" s="1">
        <f t="shared" si="8"/>
        <v>17632.340000000004</v>
      </c>
      <c r="F35" s="1">
        <f t="shared" si="8"/>
        <v>17632.340000000004</v>
      </c>
      <c r="G35" s="1">
        <f t="shared" si="8"/>
        <v>17632.340000000004</v>
      </c>
      <c r="H35" s="1">
        <f t="shared" si="8"/>
        <v>17632.340000000004</v>
      </c>
      <c r="I35" s="1">
        <f t="shared" si="8"/>
        <v>17632.340000000004</v>
      </c>
      <c r="J35" s="1">
        <f t="shared" si="8"/>
        <v>17632.340000000004</v>
      </c>
      <c r="K35" s="1">
        <f>SUM(L35+K33)</f>
        <v>13568.140000000001</v>
      </c>
      <c r="L35" s="1">
        <f>SUM(B2+L33)</f>
        <v>6955.6400000000012</v>
      </c>
    </row>
    <row r="36" spans="1:18" x14ac:dyDescent="0.2">
      <c r="A36" s="1" t="s">
        <v>0</v>
      </c>
    </row>
    <row r="37" spans="1:18" x14ac:dyDescent="0.2">
      <c r="A37" s="1" t="s">
        <v>24</v>
      </c>
      <c r="J37" s="1">
        <v>17632.34</v>
      </c>
      <c r="K37" s="1">
        <v>13568.14</v>
      </c>
      <c r="L37" s="1">
        <v>6955.64</v>
      </c>
    </row>
    <row r="40" spans="1:18" x14ac:dyDescent="0.2">
      <c r="N40" s="1" t="s">
        <v>1</v>
      </c>
    </row>
    <row r="42" spans="1:18" x14ac:dyDescent="0.2">
      <c r="A42" s="1" t="s">
        <v>25</v>
      </c>
      <c r="F42" s="1">
        <v>0</v>
      </c>
      <c r="G42" s="1">
        <v>0</v>
      </c>
      <c r="H42" s="1">
        <v>0</v>
      </c>
      <c r="I42" s="1">
        <v>0</v>
      </c>
      <c r="J42" s="1">
        <f>SUM(50+109.567+644.58)</f>
        <v>804.14700000000005</v>
      </c>
      <c r="K42" s="1">
        <v>0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17632.340000000004</v>
      </c>
      <c r="D43" s="1">
        <f t="shared" si="9"/>
        <v>17632.340000000004</v>
      </c>
      <c r="E43" s="1">
        <f t="shared" si="9"/>
        <v>17632.340000000004</v>
      </c>
      <c r="F43" s="1">
        <f t="shared" si="9"/>
        <v>17632.340000000004</v>
      </c>
      <c r="G43" s="1">
        <f t="shared" si="9"/>
        <v>17632.340000000004</v>
      </c>
      <c r="H43" s="1">
        <f t="shared" si="9"/>
        <v>17632.340000000004</v>
      </c>
      <c r="I43" s="1">
        <f t="shared" si="9"/>
        <v>17632.340000000004</v>
      </c>
      <c r="J43" s="1">
        <f t="shared" si="9"/>
        <v>16828.193000000003</v>
      </c>
      <c r="K43" s="1">
        <f t="shared" si="9"/>
        <v>13568.140000000001</v>
      </c>
      <c r="L43" s="1">
        <f>SUM(L35-L42)</f>
        <v>6955.6400000000012</v>
      </c>
    </row>
    <row r="44" spans="1:18" ht="20" customHeight="1" x14ac:dyDescent="0.2"/>
    <row r="1048540" spans="3:13" x14ac:dyDescent="0.2">
      <c r="C1048540" s="1">
        <f t="shared" ref="C1048540:L1048540" si="10">SUM(C12:C1048539)</f>
        <v>35264.680000000008</v>
      </c>
      <c r="D1048540" s="1">
        <f t="shared" si="10"/>
        <v>35264.680000000008</v>
      </c>
      <c r="E1048540" s="1">
        <f t="shared" si="10"/>
        <v>35264.680000000008</v>
      </c>
      <c r="F1048540" s="1">
        <f t="shared" si="10"/>
        <v>35264.680000000008</v>
      </c>
      <c r="G1048540" s="1">
        <f t="shared" si="10"/>
        <v>35264.680000000008</v>
      </c>
      <c r="H1048540" s="1">
        <f t="shared" si="10"/>
        <v>35264.680000000008</v>
      </c>
      <c r="I1048540" s="1">
        <f t="shared" si="10"/>
        <v>35264.680000000008</v>
      </c>
      <c r="J1048540" s="1">
        <f t="shared" si="10"/>
        <v>60228.800000000003</v>
      </c>
      <c r="K1048540" s="1">
        <f t="shared" si="10"/>
        <v>53906.92</v>
      </c>
      <c r="L1048540" s="1">
        <f t="shared" si="10"/>
        <v>12428.190000000002</v>
      </c>
      <c r="M1048540" s="1">
        <f>SUM(C1048540:L1048576)</f>
        <v>373416.67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2022-10-02T18:24:28Z</cp:lastPrinted>
  <dcterms:created xsi:type="dcterms:W3CDTF">2006-09-16T00:00:00Z</dcterms:created>
  <dcterms:modified xsi:type="dcterms:W3CDTF">2022-12-05T21:55:08Z</dcterms:modified>
</cp:coreProperties>
</file>